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3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'1кв'!$A$1:$E$47</definedName>
    <definedName name="_xlnm.Print_Area" localSheetId="1">'2кв'!$A$1:$E$48</definedName>
    <definedName name="_xlnm.Print_Area" localSheetId="2">'3кв'!$A$1:$E$47</definedName>
    <definedName name="_xlnm.Print_Area" localSheetId="3">'4кв'!$A$1:$E$47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14" i="27" l="1"/>
  <c r="C12" i="27"/>
  <c r="C13" i="27"/>
  <c r="C11" i="27"/>
  <c r="C8" i="27"/>
  <c r="C6" i="27"/>
  <c r="B43" i="26"/>
  <c r="C24" i="27"/>
  <c r="C15" i="27"/>
  <c r="C9" i="27"/>
  <c r="B45" i="26"/>
  <c r="E23" i="26"/>
  <c r="E22" i="26"/>
  <c r="E26" i="26" s="1"/>
  <c r="B46" i="26" s="1"/>
  <c r="C18" i="27" l="1"/>
  <c r="C19" i="27"/>
  <c r="B47" i="26"/>
  <c r="B43" i="25"/>
  <c r="E25" i="24" l="1"/>
  <c r="B45" i="25" l="1"/>
  <c r="E23" i="25"/>
  <c r="E22" i="25"/>
  <c r="B46" i="24"/>
  <c r="E23" i="24"/>
  <c r="E22" i="24"/>
  <c r="E27" i="24" l="1"/>
  <c r="B47" i="24" s="1"/>
  <c r="E26" i="25"/>
  <c r="B46" i="25" s="1"/>
  <c r="B47" i="25"/>
  <c r="B45" i="23"/>
  <c r="E23" i="23"/>
  <c r="E22" i="23"/>
  <c r="E26" i="23" l="1"/>
  <c r="B46" i="23" s="1"/>
  <c r="B47" i="23"/>
  <c r="B44" i="24" s="1"/>
  <c r="B48" i="24" s="1"/>
</calcChain>
</file>

<file path=xl/sharedStrings.xml><?xml version="1.0" encoding="utf-8"?>
<sst xmlns="http://schemas.openxmlformats.org/spreadsheetml/2006/main" count="246" uniqueCount="89">
  <si>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</si>
  <si>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</si>
  <si>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</si>
  <si>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</si>
  <si>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</si>
  <si>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</si>
  <si>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</si>
  <si>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</si>
  <si>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</si>
  <si>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</si>
  <si>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</si>
  <si>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</si>
  <si>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</si>
  <si>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</si>
  <si>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</si>
  <si>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</si>
  <si>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</si>
  <si>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</si>
  <si>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</si>
  <si>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</si>
  <si>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</si>
  <si>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</si>
  <si>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</si>
  <si>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</si>
  <si>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</si>
  <si>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Пятилетки, д. 75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</si>
  <si>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Волоховой Антонины Даниловны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</si>
  <si>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08.04.2013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</si>
  <si>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</si>
  <si>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Пятилетки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</si>
  <si>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</si>
  <si>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Волоховой А.Д.</t>
  </si>
  <si>
    <t>Стоимость материалов</t>
  </si>
  <si>
    <t>руб.</t>
  </si>
  <si>
    <t>Информация для собственников:</t>
  </si>
  <si>
    <t>Общая площадь квартир -278,8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</si>
  <si>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</si>
  <si>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</si>
  <si>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</si>
  <si>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</si>
  <si>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</si>
  <si>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</si>
  <si>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</si>
  <si>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23143,2руб.</t>
  </si>
  <si>
    <t>4 квартал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</si>
  <si>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</si>
  <si>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</si>
  <si>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</si>
  <si>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восемь  тысяч триста пятьдесят пять рублей 64 копейки</t>
  </si>
  <si>
    <t>Исполнитель - ООО ЖКХ "Локомотив", в лице директора  Бовкун А.А.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</si>
  <si>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</si>
  <si>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</si>
  <si>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</si>
  <si>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</si>
  <si>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</si>
  <si>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</si>
  <si>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покраска песочницы,лавочек</t>
  </si>
  <si>
    <t>май</t>
  </si>
  <si>
    <t>ч/ч</t>
  </si>
  <si>
    <t xml:space="preserve">           2. Всего за период с "01" 04 2023 г. по "30" 06 2023 г. выполнено работ (оказано услуг) на общую сумму одиннадцать тысяч шестьсот пятьдесят три рубля 14 копеек</t>
  </si>
  <si>
    <t xml:space="preserve">           2. Всего за период с "01" 07 2023 г. по "30" 09 2023 г. выполнено работ (оказано услуг) на общую сумму девять тысяч триста пятьдесят рублей 95 копеек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</si>
  <si>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</si>
  <si>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</si>
  <si>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</si>
  <si>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</si>
  <si>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</si>
  <si>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</si>
  <si>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</si>
  <si>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</si>
  <si>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</si>
  <si>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</si>
  <si>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</si>
  <si>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</si>
  <si>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</si>
  <si>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</si>
  <si>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</si>
  <si>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</si>
  <si>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</si>
  <si>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</si>
  <si>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</si>
  <si>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</si>
  <si>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</si>
  <si>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</si>
  <si>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Пятилетки, д. 75</t>
  </si>
  <si>
    <t>за 4 квартал 2023 года</t>
  </si>
  <si>
    <t>31.12.2023 г.</t>
  </si>
  <si>
    <t xml:space="preserve">           2. Всего за период с "01" 10 2023 г. по "31" 12 2023 г. выполнено работ (оказано услуг) на общую сумму девять тысяч триста пятьдесят рублей 95 копеек</t>
  </si>
  <si>
    <t>Начислено всего 92572,8</t>
  </si>
  <si>
    <t>Непредвиденные работы 8,5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</si>
</sst>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0" zoomScaleSheetLayoutView="100" workbookViewId="0">
      <selection activeCell="B43" sqref="B43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45</v>
      </c>
      <c r="B3" s="39"/>
      <c r="C3" s="39"/>
      <c r="D3" s="39"/>
      <c r="E3" s="39"/>
    </row>
    <row r="4" spans="1:5" s="1" customFormat="1" ht="15.75" x14ac:dyDescent="0.25">
      <c r="A4" s="22" t="s">
        <v>13</v>
      </c>
      <c r="B4" s="4"/>
      <c r="C4" s="4"/>
      <c r="D4" s="40" t="s">
        <v>46</v>
      </c>
      <c r="E4" s="40"/>
    </row>
    <row r="5" spans="1:5" x14ac:dyDescent="0.25">
      <c r="A5" s="26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5" t="s">
        <v>25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3.5" customHeight="1" x14ac:dyDescent="0.25">
      <c r="A9" s="41" t="s">
        <v>26</v>
      </c>
      <c r="B9" s="41"/>
      <c r="C9" s="41"/>
      <c r="D9" s="41"/>
      <c r="E9" s="41"/>
    </row>
    <row r="10" spans="1:5" ht="30" customHeight="1" x14ac:dyDescent="0.25">
      <c r="A10" s="44" t="s">
        <v>14</v>
      </c>
      <c r="B10" s="45"/>
      <c r="C10" s="45"/>
      <c r="D10" s="45"/>
      <c r="E10" s="45"/>
    </row>
    <row r="11" spans="1:5" ht="27.6" customHeight="1" x14ac:dyDescent="0.25">
      <c r="A11" s="41" t="s">
        <v>27</v>
      </c>
      <c r="B11" s="41"/>
      <c r="C11" s="41"/>
      <c r="D11" s="41"/>
      <c r="E11" s="41"/>
    </row>
    <row r="12" spans="1:5" ht="15" customHeight="1" x14ac:dyDescent="0.25">
      <c r="A12" s="43" t="s">
        <v>15</v>
      </c>
      <c r="B12" s="46"/>
      <c r="C12" s="46"/>
      <c r="D12" s="46"/>
      <c r="E12" s="46"/>
    </row>
    <row r="13" spans="1:5" ht="13.5" customHeight="1" x14ac:dyDescent="0.25">
      <c r="A13" s="41" t="s">
        <v>22</v>
      </c>
      <c r="B13" s="41"/>
      <c r="C13" s="41"/>
      <c r="D13" s="41"/>
      <c r="E13" s="41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5.75" customHeight="1" x14ac:dyDescent="0.25">
      <c r="A15" s="41" t="s">
        <v>47</v>
      </c>
      <c r="B15" s="41"/>
      <c r="C15" s="41"/>
      <c r="D15" s="41"/>
      <c r="E15" s="41"/>
    </row>
    <row r="16" spans="1:5" x14ac:dyDescent="0.25">
      <c r="A16" s="43" t="s">
        <v>16</v>
      </c>
      <c r="B16" s="46"/>
      <c r="C16" s="46"/>
      <c r="D16" s="46"/>
      <c r="E16" s="46"/>
    </row>
    <row r="17" spans="1:8" ht="27" customHeight="1" x14ac:dyDescent="0.25">
      <c r="A17" s="41" t="s">
        <v>17</v>
      </c>
      <c r="B17" s="41"/>
      <c r="C17" s="41"/>
      <c r="D17" s="41"/>
      <c r="E17" s="41"/>
    </row>
    <row r="18" spans="1:8" ht="60" customHeight="1" x14ac:dyDescent="0.25">
      <c r="A18" s="41" t="s">
        <v>28</v>
      </c>
      <c r="B18" s="41"/>
      <c r="C18" s="41"/>
      <c r="D18" s="41"/>
      <c r="E18" s="41"/>
    </row>
    <row r="19" spans="1:8" ht="39" customHeight="1" x14ac:dyDescent="0.25">
      <c r="A19" s="42" t="s">
        <v>29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6.23</v>
      </c>
      <c r="E22" s="7">
        <f>D22*F20*G20</f>
        <v>5210.7720000000008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3.76</v>
      </c>
      <c r="E23" s="7">
        <f>D23*F20*3</f>
        <v>3144.864</v>
      </c>
    </row>
    <row r="24" spans="1:8" x14ac:dyDescent="0.25">
      <c r="A24" s="6" t="s">
        <v>32</v>
      </c>
      <c r="B24" s="8" t="s">
        <v>44</v>
      </c>
      <c r="C24" s="3" t="s">
        <v>33</v>
      </c>
      <c r="D24" s="3"/>
      <c r="E24" s="7">
        <v>0</v>
      </c>
    </row>
    <row r="25" spans="1:8" x14ac:dyDescent="0.25">
      <c r="A25" s="23"/>
      <c r="B25" s="24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8355.6360000000004</v>
      </c>
    </row>
    <row r="28" spans="1:8" ht="41.25" customHeight="1" x14ac:dyDescent="0.25">
      <c r="A28" s="48" t="s">
        <v>48</v>
      </c>
      <c r="B28" s="48"/>
      <c r="C28" s="48"/>
      <c r="D28" s="48"/>
      <c r="E28" s="48"/>
    </row>
    <row r="29" spans="1:8" ht="33.75" customHeight="1" x14ac:dyDescent="0.25">
      <c r="A29" s="41" t="s">
        <v>21</v>
      </c>
      <c r="B29" s="41"/>
      <c r="C29" s="41"/>
      <c r="D29" s="41"/>
      <c r="E29" s="41"/>
    </row>
    <row r="30" spans="1:8" ht="18" customHeight="1" x14ac:dyDescent="0.25">
      <c r="A30" s="41" t="s">
        <v>20</v>
      </c>
      <c r="B30" s="41"/>
      <c r="C30" s="41"/>
      <c r="D30" s="41"/>
      <c r="E30" s="41"/>
      <c r="F30" s="13"/>
      <c r="G30" s="13"/>
      <c r="H30" s="14"/>
    </row>
    <row r="31" spans="1:8" ht="32.25" customHeight="1" x14ac:dyDescent="0.25">
      <c r="A31" s="41" t="s">
        <v>30</v>
      </c>
      <c r="B31" s="41"/>
      <c r="C31" s="41"/>
      <c r="D31" s="41"/>
      <c r="E31" s="41"/>
    </row>
    <row r="32" spans="1:8" ht="11.25" customHeight="1" x14ac:dyDescent="0.25">
      <c r="A32" s="41" t="s">
        <v>18</v>
      </c>
      <c r="B32" s="41"/>
      <c r="C32" s="41"/>
      <c r="D32" s="41"/>
      <c r="E32" s="41"/>
    </row>
    <row r="33" spans="1:5" x14ac:dyDescent="0.25">
      <c r="A33" s="49" t="s">
        <v>5</v>
      </c>
      <c r="B33" s="49"/>
      <c r="C33" s="49"/>
      <c r="D33" s="49"/>
      <c r="E33" s="49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0" t="s">
        <v>49</v>
      </c>
      <c r="B35" s="50"/>
      <c r="C35" s="50"/>
      <c r="D35" s="50"/>
      <c r="E35" s="50"/>
    </row>
    <row r="36" spans="1:5" x14ac:dyDescent="0.25">
      <c r="B36" s="47" t="s">
        <v>19</v>
      </c>
      <c r="C36" s="47"/>
      <c r="D36" s="47"/>
      <c r="E36" s="5" t="s">
        <v>6</v>
      </c>
    </row>
    <row r="37" spans="1:5" x14ac:dyDescent="0.25">
      <c r="A37" s="25"/>
      <c r="B37" s="25"/>
      <c r="C37" s="25"/>
      <c r="D37" s="25"/>
      <c r="E37" s="25"/>
    </row>
    <row r="38" spans="1:5" x14ac:dyDescent="0.25">
      <c r="A38" s="50" t="s">
        <v>31</v>
      </c>
      <c r="B38" s="50"/>
      <c r="C38" s="50"/>
      <c r="D38" s="50"/>
      <c r="E38" s="50"/>
    </row>
    <row r="39" spans="1:5" x14ac:dyDescent="0.25">
      <c r="B39" s="47" t="s">
        <v>19</v>
      </c>
      <c r="C39" s="47"/>
      <c r="D39" s="47"/>
      <c r="E39" s="5" t="s">
        <v>6</v>
      </c>
    </row>
    <row r="41" spans="1:5" x14ac:dyDescent="0.25">
      <c r="A41" s="18" t="s">
        <v>35</v>
      </c>
    </row>
    <row r="42" spans="1:5" x14ac:dyDescent="0.25">
      <c r="A42" s="13" t="s">
        <v>34</v>
      </c>
    </row>
    <row r="43" spans="1:5" x14ac:dyDescent="0.25">
      <c r="A43" s="2" t="s">
        <v>40</v>
      </c>
      <c r="B43" s="15">
        <v>-19176.650000000001</v>
      </c>
    </row>
    <row r="44" spans="1:5" x14ac:dyDescent="0.25">
      <c r="A44" s="19" t="s">
        <v>43</v>
      </c>
      <c r="B44" s="16"/>
    </row>
    <row r="45" spans="1:5" x14ac:dyDescent="0.25">
      <c r="A45" s="2" t="s">
        <v>36</v>
      </c>
      <c r="B45" s="16">
        <f>23143.2</f>
        <v>23143.200000000001</v>
      </c>
    </row>
    <row r="46" spans="1:5" ht="30" x14ac:dyDescent="0.25">
      <c r="A46" s="27" t="s">
        <v>37</v>
      </c>
      <c r="B46" s="16">
        <f>E26</f>
        <v>8355.6360000000004</v>
      </c>
    </row>
    <row r="47" spans="1:5" x14ac:dyDescent="0.25">
      <c r="A47" s="17" t="s">
        <v>39</v>
      </c>
      <c r="B47" s="20">
        <f>B43+B45-B46</f>
        <v>-4389.0860000000011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1" zoomScaleSheetLayoutView="100" workbookViewId="0">
      <selection activeCell="B45" sqref="B45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50</v>
      </c>
      <c r="B3" s="39"/>
      <c r="C3" s="39"/>
      <c r="D3" s="39"/>
      <c r="E3" s="39"/>
    </row>
    <row r="4" spans="1:5" s="1" customFormat="1" ht="15.75" x14ac:dyDescent="0.25">
      <c r="A4" s="22" t="s">
        <v>13</v>
      </c>
      <c r="B4" s="4"/>
      <c r="C4" s="4"/>
      <c r="D4" s="40" t="s">
        <v>51</v>
      </c>
      <c r="E4" s="40"/>
    </row>
    <row r="5" spans="1:5" x14ac:dyDescent="0.25">
      <c r="A5" s="29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5" t="s">
        <v>25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3.5" customHeight="1" x14ac:dyDescent="0.25">
      <c r="A9" s="41" t="s">
        <v>26</v>
      </c>
      <c r="B9" s="41"/>
      <c r="C9" s="41"/>
      <c r="D9" s="41"/>
      <c r="E9" s="41"/>
    </row>
    <row r="10" spans="1:5" ht="30" customHeight="1" x14ac:dyDescent="0.25">
      <c r="A10" s="44" t="s">
        <v>14</v>
      </c>
      <c r="B10" s="45"/>
      <c r="C10" s="45"/>
      <c r="D10" s="45"/>
      <c r="E10" s="45"/>
    </row>
    <row r="11" spans="1:5" ht="27.6" customHeight="1" x14ac:dyDescent="0.25">
      <c r="A11" s="41" t="s">
        <v>27</v>
      </c>
      <c r="B11" s="41"/>
      <c r="C11" s="41"/>
      <c r="D11" s="41"/>
      <c r="E11" s="41"/>
    </row>
    <row r="12" spans="1:5" ht="15" customHeight="1" x14ac:dyDescent="0.25">
      <c r="A12" s="43" t="s">
        <v>15</v>
      </c>
      <c r="B12" s="46"/>
      <c r="C12" s="46"/>
      <c r="D12" s="46"/>
      <c r="E12" s="46"/>
    </row>
    <row r="13" spans="1:5" ht="13.5" customHeight="1" x14ac:dyDescent="0.25">
      <c r="A13" s="41" t="s">
        <v>22</v>
      </c>
      <c r="B13" s="41"/>
      <c r="C13" s="41"/>
      <c r="D13" s="41"/>
      <c r="E13" s="41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5.75" customHeight="1" x14ac:dyDescent="0.25">
      <c r="A15" s="41" t="s">
        <v>47</v>
      </c>
      <c r="B15" s="41"/>
      <c r="C15" s="41"/>
      <c r="D15" s="41"/>
      <c r="E15" s="41"/>
    </row>
    <row r="16" spans="1:5" x14ac:dyDescent="0.25">
      <c r="A16" s="43" t="s">
        <v>16</v>
      </c>
      <c r="B16" s="46"/>
      <c r="C16" s="46"/>
      <c r="D16" s="46"/>
      <c r="E16" s="46"/>
    </row>
    <row r="17" spans="1:8" ht="27" customHeight="1" x14ac:dyDescent="0.25">
      <c r="A17" s="41" t="s">
        <v>17</v>
      </c>
      <c r="B17" s="41"/>
      <c r="C17" s="41"/>
      <c r="D17" s="41"/>
      <c r="E17" s="41"/>
    </row>
    <row r="18" spans="1:8" ht="60" customHeight="1" x14ac:dyDescent="0.25">
      <c r="A18" s="41" t="s">
        <v>28</v>
      </c>
      <c r="B18" s="41"/>
      <c r="C18" s="41"/>
      <c r="D18" s="41"/>
      <c r="E18" s="41"/>
    </row>
    <row r="19" spans="1:8" ht="39" customHeight="1" x14ac:dyDescent="0.25">
      <c r="A19" s="42" t="s">
        <v>29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6.23</v>
      </c>
      <c r="E22" s="7">
        <f>D22*F20*G20</f>
        <v>5210.7720000000008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3.76</v>
      </c>
      <c r="E23" s="7">
        <f>D23*F20*3</f>
        <v>3144.864</v>
      </c>
    </row>
    <row r="24" spans="1:8" x14ac:dyDescent="0.25">
      <c r="A24" s="6" t="s">
        <v>32</v>
      </c>
      <c r="B24" s="8" t="s">
        <v>52</v>
      </c>
      <c r="C24" s="3" t="s">
        <v>33</v>
      </c>
      <c r="D24" s="3"/>
      <c r="E24" s="7">
        <v>1291.93</v>
      </c>
    </row>
    <row r="25" spans="1:8" x14ac:dyDescent="0.25">
      <c r="A25" s="6" t="s">
        <v>56</v>
      </c>
      <c r="B25" s="31" t="s">
        <v>57</v>
      </c>
      <c r="C25" s="3" t="s">
        <v>58</v>
      </c>
      <c r="D25" s="3">
        <v>8.5</v>
      </c>
      <c r="E25" s="7">
        <f>D25*235.95</f>
        <v>2005.5749999999998</v>
      </c>
    </row>
    <row r="26" spans="1:8" x14ac:dyDescent="0.25">
      <c r="A26" s="23"/>
      <c r="B26" s="24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11653.141</v>
      </c>
    </row>
    <row r="29" spans="1:8" ht="41.25" customHeight="1" x14ac:dyDescent="0.25">
      <c r="A29" s="48" t="s">
        <v>59</v>
      </c>
      <c r="B29" s="48"/>
      <c r="C29" s="48"/>
      <c r="D29" s="48"/>
      <c r="E29" s="48"/>
    </row>
    <row r="30" spans="1:8" ht="33.75" customHeight="1" x14ac:dyDescent="0.25">
      <c r="A30" s="41" t="s">
        <v>21</v>
      </c>
      <c r="B30" s="41"/>
      <c r="C30" s="41"/>
      <c r="D30" s="41"/>
      <c r="E30" s="41"/>
    </row>
    <row r="31" spans="1:8" ht="18" customHeight="1" x14ac:dyDescent="0.25">
      <c r="A31" s="41" t="s">
        <v>20</v>
      </c>
      <c r="B31" s="41"/>
      <c r="C31" s="41"/>
      <c r="D31" s="41"/>
      <c r="E31" s="41"/>
      <c r="F31" s="13"/>
      <c r="G31" s="13"/>
      <c r="H31" s="14"/>
    </row>
    <row r="32" spans="1:8" ht="32.25" customHeight="1" x14ac:dyDescent="0.25">
      <c r="A32" s="41" t="s">
        <v>30</v>
      </c>
      <c r="B32" s="41"/>
      <c r="C32" s="41"/>
      <c r="D32" s="41"/>
      <c r="E32" s="41"/>
    </row>
    <row r="33" spans="1:5" ht="11.25" customHeight="1" x14ac:dyDescent="0.25">
      <c r="A33" s="41" t="s">
        <v>18</v>
      </c>
      <c r="B33" s="41"/>
      <c r="C33" s="41"/>
      <c r="D33" s="41"/>
      <c r="E33" s="41"/>
    </row>
    <row r="34" spans="1:5" x14ac:dyDescent="0.25">
      <c r="A34" s="49" t="s">
        <v>5</v>
      </c>
      <c r="B34" s="49"/>
      <c r="C34" s="49"/>
      <c r="D34" s="49"/>
      <c r="E34" s="49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50" t="s">
        <v>49</v>
      </c>
      <c r="B36" s="50"/>
      <c r="C36" s="50"/>
      <c r="D36" s="50"/>
      <c r="E36" s="50"/>
    </row>
    <row r="37" spans="1:5" x14ac:dyDescent="0.25">
      <c r="B37" s="47" t="s">
        <v>19</v>
      </c>
      <c r="C37" s="47"/>
      <c r="D37" s="47"/>
      <c r="E37" s="5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50" t="s">
        <v>31</v>
      </c>
      <c r="B39" s="50"/>
      <c r="C39" s="50"/>
      <c r="D39" s="50"/>
      <c r="E39" s="50"/>
    </row>
    <row r="40" spans="1:5" x14ac:dyDescent="0.25">
      <c r="B40" s="47" t="s">
        <v>19</v>
      </c>
      <c r="C40" s="47"/>
      <c r="D40" s="47"/>
      <c r="E40" s="5" t="s">
        <v>6</v>
      </c>
    </row>
    <row r="42" spans="1:5" x14ac:dyDescent="0.25">
      <c r="A42" s="18" t="s">
        <v>35</v>
      </c>
    </row>
    <row r="43" spans="1:5" x14ac:dyDescent="0.25">
      <c r="A43" s="13" t="s">
        <v>34</v>
      </c>
    </row>
    <row r="44" spans="1:5" x14ac:dyDescent="0.25">
      <c r="A44" s="2" t="s">
        <v>40</v>
      </c>
      <c r="B44" s="15">
        <f>'1кв'!B47</f>
        <v>-4389.0860000000011</v>
      </c>
    </row>
    <row r="45" spans="1:5" x14ac:dyDescent="0.25">
      <c r="A45" s="19" t="s">
        <v>43</v>
      </c>
      <c r="B45" s="16"/>
    </row>
    <row r="46" spans="1:5" x14ac:dyDescent="0.25">
      <c r="A46" s="2" t="s">
        <v>36</v>
      </c>
      <c r="B46" s="16">
        <f>23143.2</f>
        <v>23143.200000000001</v>
      </c>
    </row>
    <row r="47" spans="1:5" ht="30" x14ac:dyDescent="0.25">
      <c r="A47" s="30" t="s">
        <v>37</v>
      </c>
      <c r="B47" s="16">
        <f>E27</f>
        <v>11653.141</v>
      </c>
    </row>
    <row r="48" spans="1:5" x14ac:dyDescent="0.25">
      <c r="A48" s="17" t="s">
        <v>39</v>
      </c>
      <c r="B48" s="20">
        <f>B44+B46-B47</f>
        <v>7100.9730000000018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SheetLayoutView="100" workbookViewId="0">
      <selection activeCell="B45" sqref="B45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53</v>
      </c>
      <c r="B3" s="39"/>
      <c r="C3" s="39"/>
      <c r="D3" s="39"/>
      <c r="E3" s="39"/>
    </row>
    <row r="4" spans="1:5" s="1" customFormat="1" ht="15.75" x14ac:dyDescent="0.25">
      <c r="A4" s="22" t="s">
        <v>13</v>
      </c>
      <c r="B4" s="4"/>
      <c r="C4" s="4"/>
      <c r="D4" s="40" t="s">
        <v>54</v>
      </c>
      <c r="E4" s="40"/>
    </row>
    <row r="5" spans="1:5" x14ac:dyDescent="0.25">
      <c r="A5" s="29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5" t="s">
        <v>25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3.5" customHeight="1" x14ac:dyDescent="0.25">
      <c r="A9" s="41" t="s">
        <v>26</v>
      </c>
      <c r="B9" s="41"/>
      <c r="C9" s="41"/>
      <c r="D9" s="41"/>
      <c r="E9" s="41"/>
    </row>
    <row r="10" spans="1:5" ht="30" customHeight="1" x14ac:dyDescent="0.25">
      <c r="A10" s="44" t="s">
        <v>14</v>
      </c>
      <c r="B10" s="45"/>
      <c r="C10" s="45"/>
      <c r="D10" s="45"/>
      <c r="E10" s="45"/>
    </row>
    <row r="11" spans="1:5" ht="27.6" customHeight="1" x14ac:dyDescent="0.25">
      <c r="A11" s="41" t="s">
        <v>27</v>
      </c>
      <c r="B11" s="41"/>
      <c r="C11" s="41"/>
      <c r="D11" s="41"/>
      <c r="E11" s="41"/>
    </row>
    <row r="12" spans="1:5" ht="15" customHeight="1" x14ac:dyDescent="0.25">
      <c r="A12" s="43" t="s">
        <v>15</v>
      </c>
      <c r="B12" s="46"/>
      <c r="C12" s="46"/>
      <c r="D12" s="46"/>
      <c r="E12" s="46"/>
    </row>
    <row r="13" spans="1:5" ht="13.5" customHeight="1" x14ac:dyDescent="0.25">
      <c r="A13" s="41" t="s">
        <v>22</v>
      </c>
      <c r="B13" s="41"/>
      <c r="C13" s="41"/>
      <c r="D13" s="41"/>
      <c r="E13" s="41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5.75" customHeight="1" x14ac:dyDescent="0.25">
      <c r="A15" s="41" t="s">
        <v>47</v>
      </c>
      <c r="B15" s="41"/>
      <c r="C15" s="41"/>
      <c r="D15" s="41"/>
      <c r="E15" s="41"/>
    </row>
    <row r="16" spans="1:5" x14ac:dyDescent="0.25">
      <c r="A16" s="43" t="s">
        <v>16</v>
      </c>
      <c r="B16" s="46"/>
      <c r="C16" s="46"/>
      <c r="D16" s="46"/>
      <c r="E16" s="46"/>
    </row>
    <row r="17" spans="1:8" ht="27" customHeight="1" x14ac:dyDescent="0.25">
      <c r="A17" s="41" t="s">
        <v>17</v>
      </c>
      <c r="B17" s="41"/>
      <c r="C17" s="41"/>
      <c r="D17" s="41"/>
      <c r="E17" s="41"/>
    </row>
    <row r="18" spans="1:8" ht="60" customHeight="1" x14ac:dyDescent="0.25">
      <c r="A18" s="41" t="s">
        <v>28</v>
      </c>
      <c r="B18" s="41"/>
      <c r="C18" s="41"/>
      <c r="D18" s="41"/>
      <c r="E18" s="41"/>
    </row>
    <row r="19" spans="1:8" ht="39" customHeight="1" x14ac:dyDescent="0.25">
      <c r="A19" s="42" t="s">
        <v>29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6.97</v>
      </c>
      <c r="E22" s="7">
        <f>D22*F20*G20</f>
        <v>5829.7080000000005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4.21</v>
      </c>
      <c r="E23" s="7">
        <f>D23*F20*3</f>
        <v>3521.2440000000001</v>
      </c>
    </row>
    <row r="24" spans="1:8" x14ac:dyDescent="0.25">
      <c r="A24" s="6" t="s">
        <v>32</v>
      </c>
      <c r="B24" s="8" t="s">
        <v>55</v>
      </c>
      <c r="C24" s="3" t="s">
        <v>33</v>
      </c>
      <c r="D24" s="3"/>
      <c r="E24" s="7">
        <v>0</v>
      </c>
    </row>
    <row r="25" spans="1:8" x14ac:dyDescent="0.25">
      <c r="A25" s="23"/>
      <c r="B25" s="24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9350.9520000000011</v>
      </c>
    </row>
    <row r="28" spans="1:8" ht="41.25" customHeight="1" x14ac:dyDescent="0.25">
      <c r="A28" s="48" t="s">
        <v>60</v>
      </c>
      <c r="B28" s="48"/>
      <c r="C28" s="48"/>
      <c r="D28" s="48"/>
      <c r="E28" s="48"/>
    </row>
    <row r="29" spans="1:8" ht="33.75" customHeight="1" x14ac:dyDescent="0.25">
      <c r="A29" s="41" t="s">
        <v>21</v>
      </c>
      <c r="B29" s="41"/>
      <c r="C29" s="41"/>
      <c r="D29" s="41"/>
      <c r="E29" s="41"/>
    </row>
    <row r="30" spans="1:8" ht="18" customHeight="1" x14ac:dyDescent="0.25">
      <c r="A30" s="41" t="s">
        <v>20</v>
      </c>
      <c r="B30" s="41"/>
      <c r="C30" s="41"/>
      <c r="D30" s="41"/>
      <c r="E30" s="41"/>
      <c r="F30" s="13"/>
      <c r="G30" s="13"/>
      <c r="H30" s="14"/>
    </row>
    <row r="31" spans="1:8" ht="32.25" customHeight="1" x14ac:dyDescent="0.25">
      <c r="A31" s="41" t="s">
        <v>30</v>
      </c>
      <c r="B31" s="41"/>
      <c r="C31" s="41"/>
      <c r="D31" s="41"/>
      <c r="E31" s="41"/>
    </row>
    <row r="32" spans="1:8" ht="11.25" customHeight="1" x14ac:dyDescent="0.25">
      <c r="A32" s="41" t="s">
        <v>18</v>
      </c>
      <c r="B32" s="41"/>
      <c r="C32" s="41"/>
      <c r="D32" s="41"/>
      <c r="E32" s="41"/>
    </row>
    <row r="33" spans="1:5" x14ac:dyDescent="0.25">
      <c r="A33" s="49" t="s">
        <v>5</v>
      </c>
      <c r="B33" s="49"/>
      <c r="C33" s="49"/>
      <c r="D33" s="49"/>
      <c r="E33" s="49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0" t="s">
        <v>49</v>
      </c>
      <c r="B35" s="50"/>
      <c r="C35" s="50"/>
      <c r="D35" s="50"/>
      <c r="E35" s="50"/>
    </row>
    <row r="36" spans="1:5" x14ac:dyDescent="0.25">
      <c r="B36" s="47" t="s">
        <v>19</v>
      </c>
      <c r="C36" s="47"/>
      <c r="D36" s="47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50" t="s">
        <v>31</v>
      </c>
      <c r="B38" s="50"/>
      <c r="C38" s="50"/>
      <c r="D38" s="50"/>
      <c r="E38" s="50"/>
    </row>
    <row r="39" spans="1:5" x14ac:dyDescent="0.25">
      <c r="B39" s="47" t="s">
        <v>19</v>
      </c>
      <c r="C39" s="47"/>
      <c r="D39" s="47"/>
      <c r="E39" s="5" t="s">
        <v>6</v>
      </c>
    </row>
    <row r="41" spans="1:5" x14ac:dyDescent="0.25">
      <c r="A41" s="18" t="s">
        <v>35</v>
      </c>
    </row>
    <row r="42" spans="1:5" x14ac:dyDescent="0.25">
      <c r="A42" s="13" t="s">
        <v>34</v>
      </c>
    </row>
    <row r="43" spans="1:5" x14ac:dyDescent="0.25">
      <c r="A43" s="2" t="s">
        <v>40</v>
      </c>
      <c r="B43" s="15">
        <f>'2кв'!B48</f>
        <v>7100.9730000000018</v>
      </c>
    </row>
    <row r="44" spans="1:5" x14ac:dyDescent="0.25">
      <c r="A44" s="19" t="s">
        <v>43</v>
      </c>
      <c r="B44" s="16"/>
    </row>
    <row r="45" spans="1:5" x14ac:dyDescent="0.25">
      <c r="A45" s="2" t="s">
        <v>36</v>
      </c>
      <c r="B45" s="16">
        <f>23143.2</f>
        <v>23143.200000000001</v>
      </c>
    </row>
    <row r="46" spans="1:5" ht="30" x14ac:dyDescent="0.25">
      <c r="A46" s="30" t="s">
        <v>37</v>
      </c>
      <c r="B46" s="16">
        <f>E26</f>
        <v>9350.9520000000011</v>
      </c>
    </row>
    <row r="47" spans="1:5" x14ac:dyDescent="0.25">
      <c r="A47" s="17" t="s">
        <v>39</v>
      </c>
      <c r="B47" s="20">
        <f>B43+B45-B46</f>
        <v>20893.221000000001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31" zoomScaleSheetLayoutView="100" workbookViewId="0">
      <selection activeCell="B44" sqref="B44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7.5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84</v>
      </c>
      <c r="B3" s="39"/>
      <c r="C3" s="39"/>
      <c r="D3" s="39"/>
      <c r="E3" s="39"/>
    </row>
    <row r="4" spans="1:5" s="1" customFormat="1" ht="15.75" x14ac:dyDescent="0.25">
      <c r="A4" s="22" t="s">
        <v>13</v>
      </c>
      <c r="B4" s="4"/>
      <c r="C4" s="4"/>
      <c r="D4" s="77"/>
      <c r="E4" s="77" t="s">
        <v>85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5" t="s">
        <v>25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3.5" customHeight="1" x14ac:dyDescent="0.25">
      <c r="A9" s="41" t="s">
        <v>26</v>
      </c>
      <c r="B9" s="41"/>
      <c r="C9" s="41"/>
      <c r="D9" s="41"/>
      <c r="E9" s="41"/>
    </row>
    <row r="10" spans="1:5" ht="30" customHeight="1" x14ac:dyDescent="0.25">
      <c r="A10" s="44" t="s">
        <v>14</v>
      </c>
      <c r="B10" s="45"/>
      <c r="C10" s="45"/>
      <c r="D10" s="45"/>
      <c r="E10" s="45"/>
    </row>
    <row r="11" spans="1:5" ht="27.6" customHeight="1" x14ac:dyDescent="0.25">
      <c r="A11" s="41" t="s">
        <v>27</v>
      </c>
      <c r="B11" s="41"/>
      <c r="C11" s="41"/>
      <c r="D11" s="41"/>
      <c r="E11" s="41"/>
    </row>
    <row r="12" spans="1:5" ht="15" customHeight="1" x14ac:dyDescent="0.25">
      <c r="A12" s="43" t="s">
        <v>15</v>
      </c>
      <c r="B12" s="46"/>
      <c r="C12" s="46"/>
      <c r="D12" s="46"/>
      <c r="E12" s="46"/>
    </row>
    <row r="13" spans="1:5" ht="13.5" customHeight="1" x14ac:dyDescent="0.25">
      <c r="A13" s="41" t="s">
        <v>22</v>
      </c>
      <c r="B13" s="41"/>
      <c r="C13" s="41"/>
      <c r="D13" s="41"/>
      <c r="E13" s="41"/>
    </row>
    <row r="14" spans="1:5" ht="18" customHeight="1" x14ac:dyDescent="0.25">
      <c r="A14" s="43" t="s">
        <v>2</v>
      </c>
      <c r="B14" s="46"/>
      <c r="C14" s="46"/>
      <c r="D14" s="46"/>
      <c r="E14" s="46"/>
    </row>
    <row r="15" spans="1:5" ht="15.75" customHeight="1" x14ac:dyDescent="0.25">
      <c r="A15" s="41" t="s">
        <v>47</v>
      </c>
      <c r="B15" s="41"/>
      <c r="C15" s="41"/>
      <c r="D15" s="41"/>
      <c r="E15" s="41"/>
    </row>
    <row r="16" spans="1:5" x14ac:dyDescent="0.25">
      <c r="A16" s="43" t="s">
        <v>16</v>
      </c>
      <c r="B16" s="46"/>
      <c r="C16" s="46"/>
      <c r="D16" s="46"/>
      <c r="E16" s="46"/>
    </row>
    <row r="17" spans="1:8" ht="27" customHeight="1" x14ac:dyDescent="0.25">
      <c r="A17" s="41" t="s">
        <v>17</v>
      </c>
      <c r="B17" s="41"/>
      <c r="C17" s="41"/>
      <c r="D17" s="41"/>
      <c r="E17" s="41"/>
    </row>
    <row r="18" spans="1:8" ht="60" customHeight="1" x14ac:dyDescent="0.25">
      <c r="A18" s="41" t="s">
        <v>28</v>
      </c>
      <c r="B18" s="41"/>
      <c r="C18" s="41"/>
      <c r="D18" s="41"/>
      <c r="E18" s="41"/>
    </row>
    <row r="19" spans="1:8" ht="39" customHeight="1" x14ac:dyDescent="0.25">
      <c r="A19" s="42" t="s">
        <v>29</v>
      </c>
      <c r="B19" s="42"/>
      <c r="C19" s="42"/>
      <c r="D19" s="42"/>
      <c r="E19" s="42"/>
    </row>
    <row r="20" spans="1:8" x14ac:dyDescent="0.25">
      <c r="A20" s="42"/>
      <c r="B20" s="42"/>
      <c r="C20" s="42"/>
      <c r="D20" s="42"/>
      <c r="E20" s="42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6.97</v>
      </c>
      <c r="E22" s="7">
        <f>D22*F20*G20</f>
        <v>5829.7080000000005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4.21</v>
      </c>
      <c r="E23" s="7">
        <f>D23*F20*3</f>
        <v>3521.2440000000001</v>
      </c>
    </row>
    <row r="24" spans="1:8" x14ac:dyDescent="0.25">
      <c r="A24" s="6" t="s">
        <v>32</v>
      </c>
      <c r="B24" s="8" t="s">
        <v>44</v>
      </c>
      <c r="C24" s="3" t="s">
        <v>33</v>
      </c>
      <c r="D24" s="3"/>
      <c r="E24" s="7">
        <v>0</v>
      </c>
    </row>
    <row r="25" spans="1:8" x14ac:dyDescent="0.25">
      <c r="A25" s="23"/>
      <c r="B25" s="24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9350.9520000000011</v>
      </c>
    </row>
    <row r="28" spans="1:8" ht="41.25" customHeight="1" x14ac:dyDescent="0.25">
      <c r="A28" s="48" t="s">
        <v>86</v>
      </c>
      <c r="B28" s="48"/>
      <c r="C28" s="48"/>
      <c r="D28" s="48"/>
      <c r="E28" s="48"/>
    </row>
    <row r="29" spans="1:8" ht="33.75" customHeight="1" x14ac:dyDescent="0.25">
      <c r="A29" s="41" t="s">
        <v>21</v>
      </c>
      <c r="B29" s="41"/>
      <c r="C29" s="41"/>
      <c r="D29" s="41"/>
      <c r="E29" s="41"/>
    </row>
    <row r="30" spans="1:8" ht="18" customHeight="1" x14ac:dyDescent="0.25">
      <c r="A30" s="41" t="s">
        <v>20</v>
      </c>
      <c r="B30" s="41"/>
      <c r="C30" s="41"/>
      <c r="D30" s="41"/>
      <c r="E30" s="41"/>
      <c r="F30" s="13"/>
      <c r="G30" s="13"/>
      <c r="H30" s="14"/>
    </row>
    <row r="31" spans="1:8" ht="32.25" customHeight="1" x14ac:dyDescent="0.25">
      <c r="A31" s="41" t="s">
        <v>30</v>
      </c>
      <c r="B31" s="41"/>
      <c r="C31" s="41"/>
      <c r="D31" s="41"/>
      <c r="E31" s="41"/>
    </row>
    <row r="32" spans="1:8" ht="11.25" customHeight="1" x14ac:dyDescent="0.25">
      <c r="A32" s="41" t="s">
        <v>18</v>
      </c>
      <c r="B32" s="41"/>
      <c r="C32" s="41"/>
      <c r="D32" s="41"/>
      <c r="E32" s="41"/>
    </row>
    <row r="33" spans="1:5" x14ac:dyDescent="0.25">
      <c r="A33" s="49" t="s">
        <v>5</v>
      </c>
      <c r="B33" s="49"/>
      <c r="C33" s="49"/>
      <c r="D33" s="49"/>
      <c r="E33" s="49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0" t="s">
        <v>49</v>
      </c>
      <c r="B35" s="50"/>
      <c r="C35" s="50"/>
      <c r="D35" s="50"/>
      <c r="E35" s="50"/>
    </row>
    <row r="36" spans="1:5" x14ac:dyDescent="0.25">
      <c r="B36" s="47" t="s">
        <v>19</v>
      </c>
      <c r="C36" s="47"/>
      <c r="D36" s="47"/>
      <c r="E36" s="5" t="s">
        <v>6</v>
      </c>
    </row>
    <row r="37" spans="1:5" x14ac:dyDescent="0.25">
      <c r="A37" s="33"/>
      <c r="B37" s="33"/>
      <c r="C37" s="33"/>
      <c r="D37" s="33"/>
      <c r="E37" s="33"/>
    </row>
    <row r="38" spans="1:5" x14ac:dyDescent="0.25">
      <c r="A38" s="50" t="s">
        <v>31</v>
      </c>
      <c r="B38" s="50"/>
      <c r="C38" s="50"/>
      <c r="D38" s="50"/>
      <c r="E38" s="50"/>
    </row>
    <row r="39" spans="1:5" x14ac:dyDescent="0.25">
      <c r="B39" s="47" t="s">
        <v>19</v>
      </c>
      <c r="C39" s="47"/>
      <c r="D39" s="47"/>
      <c r="E39" s="5" t="s">
        <v>6</v>
      </c>
    </row>
    <row r="41" spans="1:5" x14ac:dyDescent="0.25">
      <c r="A41" s="18" t="s">
        <v>35</v>
      </c>
    </row>
    <row r="42" spans="1:5" x14ac:dyDescent="0.25">
      <c r="A42" s="13" t="s">
        <v>34</v>
      </c>
    </row>
    <row r="43" spans="1:5" x14ac:dyDescent="0.25">
      <c r="A43" s="2" t="s">
        <v>40</v>
      </c>
      <c r="B43" s="15">
        <f>'3кв'!B47</f>
        <v>20893.221000000001</v>
      </c>
    </row>
    <row r="44" spans="1:5" x14ac:dyDescent="0.25">
      <c r="A44" s="19" t="s">
        <v>43</v>
      </c>
      <c r="B44" s="16"/>
    </row>
    <row r="45" spans="1:5" x14ac:dyDescent="0.25">
      <c r="A45" s="2" t="s">
        <v>36</v>
      </c>
      <c r="B45" s="16">
        <f>23143.2</f>
        <v>23143.200000000001</v>
      </c>
    </row>
    <row r="46" spans="1:5" ht="30" x14ac:dyDescent="0.25">
      <c r="A46" s="32" t="s">
        <v>37</v>
      </c>
      <c r="B46" s="16">
        <f>E26</f>
        <v>9350.9520000000011</v>
      </c>
    </row>
    <row r="47" spans="1:5" x14ac:dyDescent="0.25">
      <c r="A47" s="17" t="s">
        <v>39</v>
      </c>
      <c r="B47" s="20">
        <f>B43+B45-B46</f>
        <v>34685.468999999997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topLeftCell="A7" zoomScaleSheetLayoutView="100" workbookViewId="0">
      <selection activeCell="B15" sqref="B1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1" t="s">
        <v>61</v>
      </c>
      <c r="B1" s="51"/>
      <c r="C1" s="51"/>
      <c r="D1" s="52"/>
    </row>
    <row r="2" spans="1:5" ht="15.75" x14ac:dyDescent="0.25">
      <c r="A2" s="53" t="s">
        <v>62</v>
      </c>
      <c r="B2" s="53"/>
      <c r="C2" s="53"/>
      <c r="D2" s="54"/>
    </row>
    <row r="3" spans="1:5" ht="15.75" x14ac:dyDescent="0.25">
      <c r="A3" s="53" t="s">
        <v>63</v>
      </c>
      <c r="B3" s="53"/>
      <c r="C3" s="53"/>
      <c r="D3" s="54"/>
    </row>
    <row r="4" spans="1:5" ht="15.75" x14ac:dyDescent="0.25">
      <c r="A4" s="51" t="s">
        <v>83</v>
      </c>
      <c r="B4" s="51"/>
      <c r="C4" s="51"/>
      <c r="D4" s="52"/>
    </row>
    <row r="5" spans="1:5" ht="15.75" x14ac:dyDescent="0.25">
      <c r="A5" s="55"/>
      <c r="B5" s="55"/>
      <c r="C5" s="55"/>
      <c r="D5" s="1"/>
    </row>
    <row r="6" spans="1:5" ht="15.75" x14ac:dyDescent="0.25">
      <c r="A6" s="54"/>
      <c r="B6" s="56" t="s">
        <v>64</v>
      </c>
      <c r="C6" s="57">
        <f>'1кв'!B43</f>
        <v>-19176.650000000001</v>
      </c>
      <c r="D6" s="58"/>
    </row>
    <row r="7" spans="1:5" ht="15.75" x14ac:dyDescent="0.25">
      <c r="A7" s="59" t="s">
        <v>65</v>
      </c>
      <c r="B7" s="56" t="s">
        <v>87</v>
      </c>
      <c r="C7" s="57"/>
      <c r="D7" s="58"/>
    </row>
    <row r="8" spans="1:5" ht="15.75" x14ac:dyDescent="0.25">
      <c r="B8" s="60" t="s">
        <v>66</v>
      </c>
      <c r="C8" s="61">
        <f>'1кв'!B45+'2кв'!B46+'3кв'!B45+'4кв'!B45</f>
        <v>92572.800000000003</v>
      </c>
      <c r="D8" s="62"/>
    </row>
    <row r="9" spans="1:5" ht="15.75" x14ac:dyDescent="0.25">
      <c r="A9" s="63"/>
      <c r="B9" s="60" t="s">
        <v>67</v>
      </c>
      <c r="C9" s="64">
        <f>SUM(C8:C8)</f>
        <v>92572.800000000003</v>
      </c>
      <c r="D9" s="58"/>
    </row>
    <row r="10" spans="1:5" ht="15.75" x14ac:dyDescent="0.25">
      <c r="A10" s="1"/>
      <c r="B10" s="65"/>
      <c r="C10" s="65"/>
      <c r="D10" s="66"/>
    </row>
    <row r="11" spans="1:5" ht="15.75" x14ac:dyDescent="0.25">
      <c r="A11" s="67" t="s">
        <v>68</v>
      </c>
      <c r="B11" s="68" t="s">
        <v>69</v>
      </c>
      <c r="C11" s="61">
        <f>'1кв'!E22+'2кв'!E22+'3кв'!E22+'4кв'!E22</f>
        <v>22080.960000000003</v>
      </c>
      <c r="D11" s="66"/>
    </row>
    <row r="12" spans="1:5" ht="15.75" x14ac:dyDescent="0.25">
      <c r="A12" s="67"/>
      <c r="B12" s="6" t="s">
        <v>38</v>
      </c>
      <c r="C12" s="61">
        <f>'1кв'!E23+'2кв'!E23+'3кв'!E23+'4кв'!E23</f>
        <v>13332.216</v>
      </c>
      <c r="D12" s="66"/>
    </row>
    <row r="13" spans="1:5" ht="15.75" x14ac:dyDescent="0.25">
      <c r="A13" s="1"/>
      <c r="B13" s="6" t="s">
        <v>32</v>
      </c>
      <c r="C13" s="61">
        <f>'1кв'!E24+'2кв'!E24+'3кв'!E24+'4кв'!E24</f>
        <v>1291.93</v>
      </c>
      <c r="D13" s="66"/>
      <c r="E13" s="69"/>
    </row>
    <row r="14" spans="1:5" ht="15.75" x14ac:dyDescent="0.25">
      <c r="A14" s="67"/>
      <c r="B14" s="70" t="s">
        <v>88</v>
      </c>
      <c r="C14" s="61">
        <f>'2кв'!E25</f>
        <v>2005.5749999999998</v>
      </c>
      <c r="D14" s="66"/>
    </row>
    <row r="15" spans="1:5" ht="15.75" x14ac:dyDescent="0.25">
      <c r="A15" s="67"/>
      <c r="B15" s="71" t="s">
        <v>70</v>
      </c>
      <c r="C15" s="61">
        <f>SUM(C17:C17)</f>
        <v>0</v>
      </c>
      <c r="D15" s="66"/>
    </row>
    <row r="16" spans="1:5" ht="15.75" x14ac:dyDescent="0.25">
      <c r="A16" s="67"/>
      <c r="B16" s="71" t="s">
        <v>71</v>
      </c>
      <c r="C16" s="61"/>
      <c r="D16" s="66"/>
    </row>
    <row r="17" spans="1:5" ht="15.75" x14ac:dyDescent="0.25">
      <c r="A17" s="67"/>
      <c r="B17" s="71"/>
      <c r="C17" s="61"/>
      <c r="D17" s="66"/>
    </row>
    <row r="18" spans="1:5" ht="15.75" x14ac:dyDescent="0.25">
      <c r="A18" s="1"/>
      <c r="B18" s="72" t="s">
        <v>72</v>
      </c>
      <c r="C18" s="64">
        <f>SUM(C11:C15)</f>
        <v>38710.681000000004</v>
      </c>
      <c r="D18" s="66"/>
      <c r="E18" s="69"/>
    </row>
    <row r="19" spans="1:5" ht="15.75" x14ac:dyDescent="0.25">
      <c r="A19" s="1"/>
      <c r="B19" s="73" t="s">
        <v>73</v>
      </c>
      <c r="C19" s="64">
        <f>C6+C9-C18</f>
        <v>34685.46899999999</v>
      </c>
      <c r="D19" s="66"/>
    </row>
    <row r="20" spans="1:5" ht="15.75" x14ac:dyDescent="0.25">
      <c r="A20" s="1"/>
      <c r="B20" s="59"/>
      <c r="C20" s="59"/>
      <c r="D20" s="66"/>
    </row>
    <row r="21" spans="1:5" ht="15.75" x14ac:dyDescent="0.25">
      <c r="A21" s="1"/>
      <c r="B21" s="74" t="s">
        <v>74</v>
      </c>
      <c r="C21" s="74"/>
      <c r="D21" s="66"/>
    </row>
    <row r="22" spans="1:5" ht="15.75" x14ac:dyDescent="0.25">
      <c r="A22" s="1"/>
      <c r="B22" s="74" t="s">
        <v>75</v>
      </c>
      <c r="C22" s="75">
        <v>7714.4</v>
      </c>
      <c r="D22" s="66"/>
    </row>
    <row r="23" spans="1:5" ht="15.75" x14ac:dyDescent="0.25">
      <c r="A23" s="1"/>
      <c r="B23" s="76" t="s">
        <v>76</v>
      </c>
      <c r="C23" s="75">
        <v>7714.4</v>
      </c>
      <c r="D23" s="66"/>
    </row>
    <row r="24" spans="1:5" ht="15.75" x14ac:dyDescent="0.25">
      <c r="A24" s="1"/>
      <c r="B24" s="74" t="s">
        <v>77</v>
      </c>
      <c r="C24" s="75">
        <f>C23-C22</f>
        <v>0</v>
      </c>
      <c r="D24" s="66"/>
    </row>
    <row r="25" spans="1:5" ht="15.75" x14ac:dyDescent="0.25">
      <c r="A25" s="1"/>
      <c r="B25" s="59"/>
      <c r="C25" s="59"/>
      <c r="D25" s="66"/>
    </row>
    <row r="26" spans="1:5" ht="15.75" x14ac:dyDescent="0.25">
      <c r="A26" s="1"/>
      <c r="B26" s="59"/>
      <c r="C26" s="59"/>
      <c r="D26" s="66"/>
    </row>
    <row r="27" spans="1:5" ht="15.75" x14ac:dyDescent="0.25">
      <c r="A27" s="1"/>
      <c r="B27" s="59"/>
      <c r="C27" s="59"/>
      <c r="D27" s="66"/>
    </row>
    <row r="28" spans="1:5" ht="15.75" x14ac:dyDescent="0.25">
      <c r="A28" s="1"/>
      <c r="B28" s="59"/>
      <c r="C28" s="59"/>
      <c r="D28" s="66"/>
    </row>
    <row r="29" spans="1:5" ht="15.75" x14ac:dyDescent="0.25">
      <c r="A29" s="1" t="s">
        <v>78</v>
      </c>
      <c r="B29" s="59" t="s">
        <v>79</v>
      </c>
      <c r="C29" s="59"/>
      <c r="D29" s="66"/>
    </row>
    <row r="30" spans="1:5" ht="15.75" x14ac:dyDescent="0.25">
      <c r="A30" s="1"/>
      <c r="B30" s="59" t="s">
        <v>80</v>
      </c>
      <c r="C30" s="59"/>
      <c r="D30" s="66"/>
    </row>
    <row r="31" spans="1:5" ht="15.75" x14ac:dyDescent="0.25">
      <c r="A31" s="1"/>
      <c r="B31" s="59" t="s">
        <v>81</v>
      </c>
      <c r="C31" s="59"/>
      <c r="D31" s="66"/>
    </row>
    <row r="32" spans="1:5" ht="15.75" x14ac:dyDescent="0.25">
      <c r="A32" s="1"/>
      <c r="B32" s="59"/>
      <c r="C32" s="59"/>
      <c r="D32" s="66"/>
    </row>
    <row r="33" spans="1:4" ht="15.75" x14ac:dyDescent="0.25">
      <c r="A33" s="1"/>
      <c r="B33" s="59"/>
      <c r="C33" s="59"/>
      <c r="D33" s="66"/>
    </row>
    <row r="34" spans="1:4" ht="15.75" x14ac:dyDescent="0.25">
      <c r="A34" s="1"/>
      <c r="B34" s="59" t="s">
        <v>82</v>
      </c>
      <c r="C34" s="59"/>
      <c r="D34" s="66"/>
    </row>
    <row r="35" spans="1:4" ht="15.75" x14ac:dyDescent="0.25">
      <c r="A35" s="1"/>
      <c r="B35" s="59"/>
      <c r="C35" s="59"/>
      <c r="D35" s="66"/>
    </row>
    <row r="36" spans="1:4" ht="15.75" x14ac:dyDescent="0.25">
      <c r="A36" s="1"/>
      <c r="B36" s="59"/>
      <c r="C36" s="59"/>
      <c r="D36" s="66"/>
    </row>
    <row r="37" spans="1:4" ht="15.75" x14ac:dyDescent="0.25">
      <c r="A37" s="1"/>
      <c r="B37" s="59"/>
      <c r="C37" s="59"/>
      <c r="D37" s="66"/>
    </row>
    <row r="38" spans="1:4" ht="15.75" x14ac:dyDescent="0.25">
      <c r="A38" s="1"/>
      <c r="B38" s="59"/>
      <c r="C38" s="59"/>
      <c r="D38" s="66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2024-02-19T11:38:23Z</dcterms:modified>
</cp:coreProperties>
</file>